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1"/>
  </bookViews>
  <sheets>
    <sheet name="Equips 1a" sheetId="1" r:id="rId1"/>
    <sheet name="Equips 2a" sheetId="2" r:id="rId2"/>
    <sheet name="Individual" sheetId="3" r:id="rId3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'Individual'!$C$4:$AC$40</definedName>
    <definedName name="_xlnm.Print_Area" localSheetId="0">'Equips 1a'!$A$1:$I$50</definedName>
    <definedName name="_xlnm.Print_Area" localSheetId="2">'Individual'!$A$1:$AC$38</definedName>
    <definedName name="Imprimir_área_IM" localSheetId="2">'Individual'!$A$1:$AC$39</definedName>
  </definedNames>
  <calcPr fullCalcOnLoad="1"/>
</workbook>
</file>

<file path=xl/sharedStrings.xml><?xml version="1.0" encoding="utf-8"?>
<sst xmlns="http://schemas.openxmlformats.org/spreadsheetml/2006/main" count="135" uniqueCount="67">
  <si>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</si>
  <si>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</si>
  <si>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</si>
  <si>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</si>
  <si>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</si>
  <si>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</si>
  <si>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</si>
  <si>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</si>
  <si>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</si>
  <si>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</si>
  <si>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</si>
  <si>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</si>
  <si>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</si>
  <si>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</si>
  <si>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</si>
  <si>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</si>
  <si>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1a JOR.</t>
  </si>
  <si>
    <t>2a JOR.</t>
  </si>
  <si>
    <t>1a</t>
  </si>
  <si>
    <t>2a</t>
  </si>
  <si>
    <t>2a DVISIÓ MASCULINA</t>
  </si>
  <si>
    <t>FINAL PERMANÈNCIA</t>
  </si>
  <si>
    <t>1a JORNADA</t>
  </si>
  <si>
    <t>FLECHA-1</t>
  </si>
  <si>
    <t>CLASSIFICACIÓ FINAL PERMÀNENCIA</t>
  </si>
  <si>
    <t>JOSÉ M. COBO MARTÍNEZ</t>
  </si>
  <si>
    <t>MANUEL CALZADO FERNÁNDEZ</t>
  </si>
  <si>
    <t>JUAN SERRANO ROMERO</t>
  </si>
  <si>
    <t>EDUARD CALZADA JACÓME</t>
  </si>
  <si>
    <t>ANDRÉS GULLÓN LÓPEZ</t>
  </si>
  <si>
    <t>ROBERT OURO NAVIA</t>
  </si>
  <si>
    <t>LLIGA CATALANA DE BOWLING 2015-2016</t>
  </si>
  <si>
    <t>LUZDIVINO RECIO RODRÍGUEZ</t>
  </si>
  <si>
    <t>CAT FIGUERES B</t>
  </si>
  <si>
    <t>DANIEL CUARTERO QUEROL</t>
  </si>
  <si>
    <t>CARLOS MARTÍ PI-FIGUERAS</t>
  </si>
  <si>
    <t>QUIM FALGÁS LLOVERAS</t>
  </si>
  <si>
    <t>ANSELMO RUIZ VECINO</t>
  </si>
  <si>
    <t>ENRIQUE LEDESMA CASTEJÓN</t>
  </si>
  <si>
    <t>DIAMOND B</t>
  </si>
  <si>
    <t>RAMON HERVÁS ALMAGRO</t>
  </si>
  <si>
    <t>ANTONIO PINO CALVO</t>
  </si>
  <si>
    <t>ALBERT METSCHKE LÓPEZ</t>
  </si>
  <si>
    <t>ALEJANDRO CORREA PINEDA</t>
  </si>
  <si>
    <t>DANIEL SORIA SORIA</t>
  </si>
  <si>
    <t>NOU</t>
  </si>
  <si>
    <t>JOSÉ LUIS ARTEGA MIANA</t>
  </si>
  <si>
    <t>VICENÇ OLIVERAS PICÓ</t>
  </si>
  <si>
    <t>XAVIER TARIBÓ CAMARASA</t>
  </si>
  <si>
    <t>HILARIO MORALES MOLINA</t>
  </si>
  <si>
    <t>GIRONA</t>
  </si>
  <si>
    <t>AGUSTÍ AGELL CAMÓS</t>
  </si>
  <si>
    <t>OLIVER ZOLB GONZÁLEZ</t>
  </si>
  <si>
    <t>ANTONIO GIMÉNEZ CUETO</t>
  </si>
  <si>
    <t>JONATAN PANEQUE ROSTAM</t>
  </si>
  <si>
    <t>SERGI MARCÉ CASALS</t>
  </si>
  <si>
    <t>JUAN CARLOS ALARCON LLORIS</t>
  </si>
  <si>
    <t>SEEKER'S</t>
  </si>
  <si>
    <t>FERRAN GORDILLO BRUNAT</t>
  </si>
  <si>
    <t>SERGI DE LA FUENTE GUIRAL</t>
  </si>
  <si>
    <t>RAMON REQUENA VÁZQUEZ</t>
  </si>
  <si>
    <t>TOMÀS BENÍTEZ MARTÍN</t>
  </si>
  <si>
    <t>JAVIER CARCASONA COMAS</t>
  </si>
  <si>
    <t>2a JORNADA</t>
  </si>
  <si>
    <t>OSCAR SÁNCHEZ MATA</t>
  </si>
  <si>
    <t>MIGUEL ÁNGEL PEÑA RUBIO</t>
  </si>
  <si>
    <t>DAVID VAlERO PÉREZ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</si>
</sst>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5" fontId="2" fillId="0" borderId="0" xfId="0" applyNumberFormat="1" applyFont="1" applyAlignment="1">
      <alignment horizontal="right"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E40" sqref="E40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31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20</v>
      </c>
      <c r="E5" s="21"/>
      <c r="F5" s="21"/>
      <c r="G5" s="18" t="s">
        <v>21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 t="s">
        <v>22</v>
      </c>
      <c r="H6" s="21"/>
      <c r="I6" s="21"/>
      <c r="J6" s="21"/>
      <c r="K6" s="21"/>
    </row>
    <row r="7" spans="3:11" ht="15.75">
      <c r="C7" s="21" t="s">
        <v>3</v>
      </c>
      <c r="D7" s="22">
        <v>42476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45</v>
      </c>
      <c r="D9" s="29"/>
      <c r="E9" s="30">
        <v>9</v>
      </c>
      <c r="G9" s="28" t="s">
        <v>39</v>
      </c>
      <c r="I9" s="30">
        <v>1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33</v>
      </c>
      <c r="E11" s="30">
        <v>3</v>
      </c>
      <c r="F11" s="30"/>
      <c r="G11" s="28" t="s">
        <v>23</v>
      </c>
      <c r="I11" s="30">
        <v>7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57</v>
      </c>
      <c r="E13" s="30">
        <v>2</v>
      </c>
      <c r="F13" s="30"/>
      <c r="G13" s="28" t="s">
        <v>50</v>
      </c>
      <c r="I13" s="30">
        <v>8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SEEKER'S</v>
      </c>
      <c r="E15" s="30">
        <v>2</v>
      </c>
      <c r="F15" s="30"/>
      <c r="G15" s="28" t="str">
        <f>G11</f>
        <v>FLECHA-1</v>
      </c>
      <c r="I15" s="30">
        <v>8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NOU</v>
      </c>
      <c r="E17" s="30">
        <v>9</v>
      </c>
      <c r="F17" s="30"/>
      <c r="G17" s="28" t="str">
        <f>G13</f>
        <v>GIRONA</v>
      </c>
      <c r="I17" s="30">
        <v>1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DIAMOND B</v>
      </c>
      <c r="E19" s="30">
        <v>3</v>
      </c>
      <c r="F19" s="30"/>
      <c r="G19" s="28" t="str">
        <f>C11</f>
        <v>CAT FIGUERES B</v>
      </c>
      <c r="I19" s="30">
        <v>7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CAT FIGUERES B</v>
      </c>
      <c r="E21" s="30">
        <v>0</v>
      </c>
      <c r="F21" s="30"/>
      <c r="G21" s="28" t="str">
        <f>C9</f>
        <v>NOU</v>
      </c>
      <c r="I21" s="30">
        <v>10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DIAMOND B</v>
      </c>
      <c r="E23" s="30">
        <v>6</v>
      </c>
      <c r="F23" s="30"/>
      <c r="G23" s="28" t="str">
        <f>C13</f>
        <v>SEEKER'S</v>
      </c>
      <c r="I23" s="30">
        <v>4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GIRONA</v>
      </c>
      <c r="E25" s="30">
        <v>2</v>
      </c>
      <c r="F25" s="30"/>
      <c r="G25" s="28" t="str">
        <f>G11</f>
        <v>FLECHA-1</v>
      </c>
      <c r="I25" s="30">
        <v>8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DIAMOND B</v>
      </c>
      <c r="E27" s="30">
        <v>9</v>
      </c>
      <c r="F27" s="30"/>
      <c r="G27" s="28" t="str">
        <f>G13</f>
        <v>GIRONA</v>
      </c>
      <c r="I27" s="30">
        <v>1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FLECHA-1</v>
      </c>
      <c r="E29" s="30">
        <v>0</v>
      </c>
      <c r="F29" s="30"/>
      <c r="G29" s="28" t="str">
        <f>C9</f>
        <v>NOU</v>
      </c>
      <c r="I29" s="30">
        <v>10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CAT FIGUERES B</v>
      </c>
      <c r="E31" s="30">
        <v>10</v>
      </c>
      <c r="G31" s="28" t="str">
        <f>C13</f>
        <v>SEEKER'S</v>
      </c>
      <c r="I31" s="30">
        <v>0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NOU</v>
      </c>
      <c r="E33" s="30">
        <v>10</v>
      </c>
      <c r="G33" s="28" t="str">
        <f>C13</f>
        <v>SEEKER'S</v>
      </c>
      <c r="I33" s="30">
        <v>0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GIRONA</v>
      </c>
      <c r="E35" s="30">
        <v>3</v>
      </c>
      <c r="G35" s="28" t="str">
        <f>C11</f>
        <v>CAT FIGUERES B</v>
      </c>
      <c r="I35" s="30">
        <v>7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FLECHA-1</v>
      </c>
      <c r="E37" s="30">
        <v>9</v>
      </c>
      <c r="G37" s="28" t="str">
        <f>G9</f>
        <v>DIAMOND B</v>
      </c>
      <c r="I37" s="30">
        <v>1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24</v>
      </c>
      <c r="H42" s="23"/>
    </row>
    <row r="44" spans="1:8" s="38" customFormat="1" ht="18.75">
      <c r="A44" s="39"/>
      <c r="C44" s="40" t="s">
        <v>11</v>
      </c>
      <c r="D44" s="41"/>
      <c r="E44" s="41"/>
      <c r="F44" s="51" t="s">
        <v>16</v>
      </c>
      <c r="G44" s="51" t="s">
        <v>17</v>
      </c>
      <c r="H44" s="51" t="s">
        <v>2</v>
      </c>
    </row>
    <row r="45" spans="3:8" ht="21">
      <c r="C45" s="42" t="s">
        <v>45</v>
      </c>
      <c r="D45" s="43"/>
      <c r="E45" s="44"/>
      <c r="F45" s="45">
        <f>9+9+10+10+10</f>
        <v>48</v>
      </c>
      <c r="G45" s="52"/>
      <c r="H45" s="50">
        <f aca="true" t="shared" si="0" ref="H45:H50">SUM(F45:G45)</f>
        <v>48</v>
      </c>
    </row>
    <row r="46" spans="3:8" ht="21">
      <c r="C46" s="46" t="s">
        <v>23</v>
      </c>
      <c r="D46" s="36"/>
      <c r="E46" s="47"/>
      <c r="F46" s="45">
        <f>7+8+8+0+9</f>
        <v>32</v>
      </c>
      <c r="G46" s="52"/>
      <c r="H46" s="50">
        <f t="shared" si="0"/>
        <v>32</v>
      </c>
    </row>
    <row r="47" spans="3:8" ht="21">
      <c r="C47" s="42" t="s">
        <v>33</v>
      </c>
      <c r="D47" s="43"/>
      <c r="E47" s="44"/>
      <c r="F47" s="45">
        <f>3+7+0+10+7</f>
        <v>27</v>
      </c>
      <c r="G47" s="52"/>
      <c r="H47" s="50">
        <f t="shared" si="0"/>
        <v>27</v>
      </c>
    </row>
    <row r="48" spans="3:8" ht="21">
      <c r="C48" s="42" t="s">
        <v>39</v>
      </c>
      <c r="D48" s="48"/>
      <c r="E48" s="49"/>
      <c r="F48" s="45">
        <f>1+3+6+9+1</f>
        <v>20</v>
      </c>
      <c r="G48" s="52"/>
      <c r="H48" s="50">
        <f t="shared" si="0"/>
        <v>20</v>
      </c>
    </row>
    <row r="49" spans="3:8" ht="21">
      <c r="C49" s="42" t="s">
        <v>50</v>
      </c>
      <c r="D49" s="43"/>
      <c r="E49" s="44"/>
      <c r="F49" s="45">
        <f>8+1+2+1+3</f>
        <v>15</v>
      </c>
      <c r="G49" s="52"/>
      <c r="H49" s="50">
        <f t="shared" si="0"/>
        <v>15</v>
      </c>
    </row>
    <row r="50" spans="3:8" ht="21">
      <c r="C50" s="42" t="s">
        <v>57</v>
      </c>
      <c r="D50" s="43"/>
      <c r="E50" s="44"/>
      <c r="F50" s="45">
        <f>2+2+4+0+0</f>
        <v>8</v>
      </c>
      <c r="G50" s="52"/>
      <c r="H50" s="50">
        <f t="shared" si="0"/>
        <v>8</v>
      </c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3:11" ht="15.75">
      <c r="C64" s="36"/>
      <c r="D64" s="36"/>
      <c r="E64" s="47"/>
      <c r="F64" s="47"/>
      <c r="G64" s="47"/>
      <c r="H64" s="47"/>
      <c r="I64" s="47"/>
      <c r="J64" s="47"/>
      <c r="K64" s="47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="75" zoomScaleNormal="75" zoomScalePageLayoutView="0" workbookViewId="0" topLeftCell="A4">
      <selection activeCell="K50" sqref="K50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31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20</v>
      </c>
      <c r="E5" s="21"/>
      <c r="F5" s="21"/>
      <c r="G5" s="18" t="s">
        <v>21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 t="s">
        <v>63</v>
      </c>
      <c r="H6" s="21"/>
      <c r="I6" s="21"/>
      <c r="J6" s="21"/>
      <c r="K6" s="21"/>
    </row>
    <row r="7" spans="3:11" ht="15.75">
      <c r="C7" s="21" t="s">
        <v>3</v>
      </c>
      <c r="D7" s="53">
        <v>42525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45</v>
      </c>
      <c r="D9" s="29"/>
      <c r="E9" s="30">
        <v>4</v>
      </c>
      <c r="G9" s="28" t="s">
        <v>39</v>
      </c>
      <c r="I9" s="30">
        <v>6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33</v>
      </c>
      <c r="E11" s="30">
        <v>3</v>
      </c>
      <c r="F11" s="30"/>
      <c r="G11" s="28" t="s">
        <v>23</v>
      </c>
      <c r="I11" s="30">
        <v>7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57</v>
      </c>
      <c r="E13" s="30">
        <v>6</v>
      </c>
      <c r="F13" s="30"/>
      <c r="G13" s="28" t="s">
        <v>50</v>
      </c>
      <c r="I13" s="30">
        <v>4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SEEKER'S</v>
      </c>
      <c r="E15" s="30">
        <v>3</v>
      </c>
      <c r="F15" s="30"/>
      <c r="G15" s="28" t="str">
        <f>G11</f>
        <v>FLECHA-1</v>
      </c>
      <c r="I15" s="30">
        <v>7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NOU</v>
      </c>
      <c r="E17" s="30">
        <v>7</v>
      </c>
      <c r="F17" s="30"/>
      <c r="G17" s="28" t="str">
        <f>G13</f>
        <v>GIRONA</v>
      </c>
      <c r="I17" s="30">
        <v>3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DIAMOND B</v>
      </c>
      <c r="E19" s="30">
        <v>3</v>
      </c>
      <c r="F19" s="30"/>
      <c r="G19" s="28" t="str">
        <f>C11</f>
        <v>CAT FIGUERES B</v>
      </c>
      <c r="I19" s="30">
        <v>7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CAT FIGUERES B</v>
      </c>
      <c r="E21" s="30">
        <v>4</v>
      </c>
      <c r="F21" s="30"/>
      <c r="G21" s="28" t="str">
        <f>C9</f>
        <v>NOU</v>
      </c>
      <c r="I21" s="30">
        <v>6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DIAMOND B</v>
      </c>
      <c r="E23" s="30">
        <v>6</v>
      </c>
      <c r="F23" s="30"/>
      <c r="G23" s="28" t="str">
        <f>C13</f>
        <v>SEEKER'S</v>
      </c>
      <c r="I23" s="30">
        <v>4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GIRONA</v>
      </c>
      <c r="E25" s="30">
        <v>8</v>
      </c>
      <c r="F25" s="30"/>
      <c r="G25" s="28" t="str">
        <f>G11</f>
        <v>FLECHA-1</v>
      </c>
      <c r="I25" s="30">
        <v>2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DIAMOND B</v>
      </c>
      <c r="E27" s="30">
        <v>8</v>
      </c>
      <c r="F27" s="30"/>
      <c r="G27" s="28" t="str">
        <f>G13</f>
        <v>GIRONA</v>
      </c>
      <c r="I27" s="30">
        <v>2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FLECHA-1</v>
      </c>
      <c r="E29" s="30">
        <v>2</v>
      </c>
      <c r="F29" s="30"/>
      <c r="G29" s="28" t="str">
        <f>C9</f>
        <v>NOU</v>
      </c>
      <c r="I29" s="30">
        <v>8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CAT FIGUERES B</v>
      </c>
      <c r="E31" s="30">
        <v>5</v>
      </c>
      <c r="G31" s="28" t="str">
        <f>C13</f>
        <v>SEEKER'S</v>
      </c>
      <c r="I31" s="30">
        <v>5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NOU</v>
      </c>
      <c r="E33" s="30">
        <v>7</v>
      </c>
      <c r="G33" s="28" t="str">
        <f>C13</f>
        <v>SEEKER'S</v>
      </c>
      <c r="I33" s="30">
        <v>3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GIRONA</v>
      </c>
      <c r="E35" s="30">
        <v>2</v>
      </c>
      <c r="G35" s="28" t="str">
        <f>C11</f>
        <v>CAT FIGUERES B</v>
      </c>
      <c r="I35" s="30">
        <v>8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FLECHA-1</v>
      </c>
      <c r="E37" s="30">
        <v>7</v>
      </c>
      <c r="G37" s="28" t="str">
        <f>G9</f>
        <v>DIAMOND B</v>
      </c>
      <c r="I37" s="30">
        <v>3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24</v>
      </c>
      <c r="H42" s="23"/>
    </row>
    <row r="44" spans="1:8" s="38" customFormat="1" ht="18.75">
      <c r="A44" s="39"/>
      <c r="C44" s="40" t="s">
        <v>11</v>
      </c>
      <c r="D44" s="41"/>
      <c r="E44" s="41"/>
      <c r="F44" s="51" t="s">
        <v>16</v>
      </c>
      <c r="G44" s="51" t="s">
        <v>17</v>
      </c>
      <c r="H44" s="51" t="s">
        <v>2</v>
      </c>
    </row>
    <row r="45" spans="3:8" ht="21">
      <c r="C45" s="42" t="s">
        <v>45</v>
      </c>
      <c r="D45" s="43"/>
      <c r="E45" s="44"/>
      <c r="F45" s="45">
        <f>9+9+10+10+10</f>
        <v>48</v>
      </c>
      <c r="G45" s="45">
        <f>4+7+6+8+7</f>
        <v>32</v>
      </c>
      <c r="H45" s="50">
        <f>SUM(F45:G45)</f>
        <v>80</v>
      </c>
    </row>
    <row r="46" spans="3:8" ht="21">
      <c r="C46" s="46" t="s">
        <v>23</v>
      </c>
      <c r="D46" s="36"/>
      <c r="E46" s="47"/>
      <c r="F46" s="45">
        <f>7+8+8+0+9</f>
        <v>32</v>
      </c>
      <c r="G46" s="45">
        <f>7+7+2+2+7</f>
        <v>25</v>
      </c>
      <c r="H46" s="50">
        <f>SUM(F46:G46)</f>
        <v>57</v>
      </c>
    </row>
    <row r="47" spans="3:8" ht="21">
      <c r="C47" s="42" t="s">
        <v>33</v>
      </c>
      <c r="D47" s="43"/>
      <c r="E47" s="44"/>
      <c r="F47" s="45">
        <f>3+7+0+10+7</f>
        <v>27</v>
      </c>
      <c r="G47" s="45">
        <f>3+7+4+5+8</f>
        <v>27</v>
      </c>
      <c r="H47" s="50">
        <f>SUM(F47:G47)</f>
        <v>54</v>
      </c>
    </row>
    <row r="48" spans="3:8" ht="21">
      <c r="C48" s="42" t="s">
        <v>39</v>
      </c>
      <c r="D48" s="48"/>
      <c r="E48" s="49"/>
      <c r="F48" s="45">
        <f>1+3+6+9+1</f>
        <v>20</v>
      </c>
      <c r="G48" s="45">
        <f>6+3+6+8+3</f>
        <v>26</v>
      </c>
      <c r="H48" s="50">
        <f>SUM(F48:G48)</f>
        <v>46</v>
      </c>
    </row>
    <row r="49" spans="3:8" ht="21">
      <c r="C49" s="42" t="s">
        <v>50</v>
      </c>
      <c r="D49" s="43"/>
      <c r="E49" s="44"/>
      <c r="F49" s="45">
        <f>8+1+2+1+3</f>
        <v>15</v>
      </c>
      <c r="G49" s="45">
        <f>4+3+8+2+2</f>
        <v>19</v>
      </c>
      <c r="H49" s="50">
        <f>SUM(F49:G49)</f>
        <v>34</v>
      </c>
    </row>
    <row r="50" spans="3:11" ht="21">
      <c r="C50" s="42" t="s">
        <v>57</v>
      </c>
      <c r="D50" s="43"/>
      <c r="E50" s="44"/>
      <c r="F50" s="45">
        <f>2+2+4+0+0</f>
        <v>8</v>
      </c>
      <c r="G50" s="45">
        <f>6+3+4+5+3</f>
        <v>21</v>
      </c>
      <c r="H50" s="50">
        <f>SUM(F50:G50)</f>
        <v>29</v>
      </c>
      <c r="I50" s="47"/>
      <c r="J50" s="47"/>
      <c r="K50" s="47"/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C10" sqref="C10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50390625" style="9" bestFit="1" customWidth="1"/>
    <col min="4" max="4" width="13.50390625" style="9" customWidth="1"/>
    <col min="5" max="24" width="3.50390625" style="9" hidden="1" customWidth="1"/>
    <col min="25" max="25" width="5.50390625" style="9" bestFit="1" customWidth="1"/>
    <col min="26" max="26" width="5.875" style="9" customWidth="1"/>
    <col min="27" max="27" width="5.75390625" style="9" customWidth="1"/>
    <col min="28" max="28" width="6.125" style="9" bestFit="1" customWidth="1"/>
    <col min="29" max="29" width="10.25390625" style="9" bestFit="1" customWidth="1"/>
    <col min="30" max="16384" width="9.625" style="9" customWidth="1"/>
  </cols>
  <sheetData>
    <row r="1" spans="1:28" s="2" customFormat="1" ht="15.75">
      <c r="A1" s="1"/>
      <c r="C1" s="2" t="s">
        <v>4</v>
      </c>
      <c r="AA1" s="3"/>
      <c r="AB1" s="3"/>
    </row>
    <row r="3" spans="1:29" s="2" customFormat="1" ht="15.75">
      <c r="A3" s="4"/>
      <c r="B3" s="5" t="s">
        <v>12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" t="s">
        <v>18</v>
      </c>
      <c r="Z3" s="4" t="s">
        <v>19</v>
      </c>
      <c r="AA3" s="4" t="s">
        <v>15</v>
      </c>
      <c r="AB3" s="4" t="s">
        <v>14</v>
      </c>
      <c r="AC3" s="4" t="s">
        <v>13</v>
      </c>
    </row>
    <row r="4" spans="1:29" ht="12.75">
      <c r="A4" s="6">
        <v>1</v>
      </c>
      <c r="B4" s="7">
        <v>667</v>
      </c>
      <c r="C4" s="7" t="s">
        <v>62</v>
      </c>
      <c r="D4" s="7" t="s">
        <v>45</v>
      </c>
      <c r="E4" s="7">
        <v>190</v>
      </c>
      <c r="F4" s="7">
        <v>192</v>
      </c>
      <c r="G4" s="7"/>
      <c r="H4" s="7"/>
      <c r="I4" s="7">
        <v>224</v>
      </c>
      <c r="J4" s="7">
        <v>179</v>
      </c>
      <c r="K4" s="7">
        <v>212</v>
      </c>
      <c r="L4" s="7">
        <v>215</v>
      </c>
      <c r="M4" s="7">
        <v>145</v>
      </c>
      <c r="N4" s="7">
        <v>223</v>
      </c>
      <c r="O4" s="7"/>
      <c r="P4" s="7"/>
      <c r="Q4" s="7"/>
      <c r="R4" s="7"/>
      <c r="S4" s="7"/>
      <c r="T4" s="7"/>
      <c r="U4" s="7"/>
      <c r="V4" s="7"/>
      <c r="W4" s="7"/>
      <c r="X4" s="7"/>
      <c r="Y4" s="6">
        <f>SUM(E4:N4)</f>
        <v>1580</v>
      </c>
      <c r="Z4" s="6">
        <f>SUM(O4:X4)</f>
        <v>0</v>
      </c>
      <c r="AA4" s="6">
        <f>SUM(E4:X4)</f>
        <v>1580</v>
      </c>
      <c r="AB4" s="6">
        <f>COUNT(E4:X4)</f>
        <v>8</v>
      </c>
      <c r="AC4" s="8">
        <f>(AA4/AB4)</f>
        <v>197.5</v>
      </c>
    </row>
    <row r="5" spans="1:29" ht="12.75">
      <c r="A5" s="6">
        <v>2</v>
      </c>
      <c r="B5" s="7">
        <v>3112</v>
      </c>
      <c r="C5" s="7" t="s">
        <v>42</v>
      </c>
      <c r="D5" s="7" t="s">
        <v>39</v>
      </c>
      <c r="E5" s="7">
        <v>163</v>
      </c>
      <c r="F5" s="7">
        <v>178</v>
      </c>
      <c r="G5" s="7">
        <v>179</v>
      </c>
      <c r="H5" s="7">
        <v>218</v>
      </c>
      <c r="I5" s="7">
        <v>167</v>
      </c>
      <c r="J5" s="7">
        <v>192</v>
      </c>
      <c r="K5" s="7">
        <v>191</v>
      </c>
      <c r="L5" s="7">
        <v>201</v>
      </c>
      <c r="M5" s="7">
        <v>173</v>
      </c>
      <c r="N5" s="7">
        <v>268</v>
      </c>
      <c r="O5" s="7">
        <v>198</v>
      </c>
      <c r="P5" s="7">
        <v>148</v>
      </c>
      <c r="Q5" s="7">
        <v>193</v>
      </c>
      <c r="R5" s="7">
        <v>193</v>
      </c>
      <c r="S5" s="7">
        <v>162</v>
      </c>
      <c r="T5" s="7">
        <v>224</v>
      </c>
      <c r="U5" s="7">
        <v>216</v>
      </c>
      <c r="V5" s="7">
        <v>214</v>
      </c>
      <c r="W5" s="7">
        <v>200</v>
      </c>
      <c r="X5" s="7">
        <v>157</v>
      </c>
      <c r="Y5" s="6">
        <f>SUM(E5:N5)</f>
        <v>1930</v>
      </c>
      <c r="Z5" s="6">
        <f>SUM(O5:X5)</f>
        <v>1905</v>
      </c>
      <c r="AA5" s="6">
        <f>SUM(Y5:Z5)</f>
        <v>3835</v>
      </c>
      <c r="AB5" s="6">
        <f>COUNT(E5:X5)</f>
        <v>20</v>
      </c>
      <c r="AC5" s="8">
        <f>(AA5/AB5)</f>
        <v>191.75</v>
      </c>
    </row>
    <row r="6" spans="1:29" ht="12.75">
      <c r="A6" s="6">
        <v>4</v>
      </c>
      <c r="B6" s="54">
        <v>1505</v>
      </c>
      <c r="C6" s="54" t="s">
        <v>27</v>
      </c>
      <c r="D6" s="54" t="s">
        <v>23</v>
      </c>
      <c r="E6" s="7">
        <v>162</v>
      </c>
      <c r="F6" s="7">
        <v>207</v>
      </c>
      <c r="G6" s="7">
        <v>167</v>
      </c>
      <c r="H6" s="7">
        <v>164</v>
      </c>
      <c r="I6" s="7">
        <v>195</v>
      </c>
      <c r="J6" s="7">
        <v>183</v>
      </c>
      <c r="K6" s="7">
        <v>157</v>
      </c>
      <c r="L6" s="7">
        <v>144</v>
      </c>
      <c r="M6" s="7">
        <v>223</v>
      </c>
      <c r="N6" s="7">
        <v>199</v>
      </c>
      <c r="O6" s="7">
        <v>202</v>
      </c>
      <c r="P6" s="7">
        <v>159</v>
      </c>
      <c r="Q6" s="7">
        <v>211</v>
      </c>
      <c r="R6" s="7">
        <v>144</v>
      </c>
      <c r="S6" s="7">
        <v>172</v>
      </c>
      <c r="T6" s="7">
        <v>212</v>
      </c>
      <c r="U6" s="7">
        <v>167</v>
      </c>
      <c r="V6" s="7">
        <v>178</v>
      </c>
      <c r="W6" s="7">
        <v>207</v>
      </c>
      <c r="X6" s="7">
        <v>172</v>
      </c>
      <c r="Y6" s="6">
        <f>SUM(E6:N6)</f>
        <v>1801</v>
      </c>
      <c r="Z6" s="6">
        <f>SUM(O6:X6)</f>
        <v>1824</v>
      </c>
      <c r="AA6" s="6">
        <f>SUM(E6:X6)</f>
        <v>3625</v>
      </c>
      <c r="AB6" s="6">
        <f>COUNT(E6:X6)</f>
        <v>20</v>
      </c>
      <c r="AC6" s="8">
        <f>(AA6/AB6)</f>
        <v>181.25</v>
      </c>
    </row>
    <row r="7" spans="1:29" ht="12.75">
      <c r="A7" s="6">
        <v>5</v>
      </c>
      <c r="B7" s="54">
        <v>859</v>
      </c>
      <c r="C7" s="54" t="s">
        <v>25</v>
      </c>
      <c r="D7" s="54" t="s">
        <v>23</v>
      </c>
      <c r="E7" s="7">
        <v>213</v>
      </c>
      <c r="F7" s="7">
        <v>142</v>
      </c>
      <c r="G7" s="7">
        <v>194</v>
      </c>
      <c r="H7" s="7">
        <v>123</v>
      </c>
      <c r="I7" s="7">
        <v>197</v>
      </c>
      <c r="J7" s="7">
        <v>213</v>
      </c>
      <c r="K7" s="7">
        <v>179</v>
      </c>
      <c r="L7" s="7">
        <v>161</v>
      </c>
      <c r="M7" s="7">
        <v>258</v>
      </c>
      <c r="N7" s="7">
        <v>191</v>
      </c>
      <c r="O7" s="7">
        <v>188</v>
      </c>
      <c r="P7" s="7">
        <v>202</v>
      </c>
      <c r="Q7" s="7">
        <v>181</v>
      </c>
      <c r="R7" s="7">
        <v>152</v>
      </c>
      <c r="S7" s="7">
        <v>193</v>
      </c>
      <c r="T7" s="7">
        <v>189</v>
      </c>
      <c r="U7" s="7">
        <v>144</v>
      </c>
      <c r="V7" s="7">
        <v>132</v>
      </c>
      <c r="W7" s="7">
        <v>167</v>
      </c>
      <c r="X7" s="7">
        <v>178</v>
      </c>
      <c r="Y7" s="6">
        <f>SUM(E7:N7)</f>
        <v>1871</v>
      </c>
      <c r="Z7" s="6">
        <f>SUM(O7:X7)</f>
        <v>1726</v>
      </c>
      <c r="AA7" s="6">
        <f>SUM(E7:X7)</f>
        <v>3597</v>
      </c>
      <c r="AB7" s="6">
        <f>COUNT(E7:X7)</f>
        <v>20</v>
      </c>
      <c r="AC7" s="8">
        <f>(AA7/AB7)</f>
        <v>179.85</v>
      </c>
    </row>
    <row r="8" spans="1:29" ht="12.75">
      <c r="A8" s="6">
        <v>6</v>
      </c>
      <c r="B8" s="7">
        <v>38</v>
      </c>
      <c r="C8" s="7" t="s">
        <v>46</v>
      </c>
      <c r="D8" s="7" t="s">
        <v>45</v>
      </c>
      <c r="E8" s="7">
        <v>225</v>
      </c>
      <c r="F8" s="7">
        <v>141</v>
      </c>
      <c r="G8" s="7">
        <v>194</v>
      </c>
      <c r="H8" s="7">
        <v>172</v>
      </c>
      <c r="I8" s="7">
        <v>190</v>
      </c>
      <c r="J8" s="7">
        <v>193</v>
      </c>
      <c r="K8" s="7">
        <v>147</v>
      </c>
      <c r="L8" s="7">
        <v>192</v>
      </c>
      <c r="M8" s="7"/>
      <c r="N8" s="7"/>
      <c r="O8" s="7">
        <v>212</v>
      </c>
      <c r="P8" s="7">
        <v>171</v>
      </c>
      <c r="Q8" s="7">
        <v>160</v>
      </c>
      <c r="R8" s="7">
        <v>155</v>
      </c>
      <c r="S8" s="7">
        <v>143</v>
      </c>
      <c r="T8" s="7">
        <v>194</v>
      </c>
      <c r="U8" s="7">
        <v>157</v>
      </c>
      <c r="V8" s="7">
        <v>177</v>
      </c>
      <c r="W8" s="7">
        <v>181</v>
      </c>
      <c r="X8" s="7"/>
      <c r="Y8" s="6">
        <f>SUM(E8:N8)</f>
        <v>1454</v>
      </c>
      <c r="Z8" s="6">
        <f>SUM(O8:X8)</f>
        <v>1550</v>
      </c>
      <c r="AA8" s="6">
        <f>SUM(E8:X8)</f>
        <v>3004</v>
      </c>
      <c r="AB8" s="6">
        <f>COUNT(E8:X8)</f>
        <v>17</v>
      </c>
      <c r="AC8" s="8">
        <f>(AA8/AB8)</f>
        <v>176.7058823529412</v>
      </c>
    </row>
    <row r="9" spans="1:29" ht="12.75">
      <c r="A9" s="6">
        <v>7</v>
      </c>
      <c r="B9" s="7">
        <v>666</v>
      </c>
      <c r="C9" s="7" t="s">
        <v>44</v>
      </c>
      <c r="D9" s="7" t="s">
        <v>45</v>
      </c>
      <c r="E9" s="7">
        <v>159</v>
      </c>
      <c r="F9" s="7">
        <v>171</v>
      </c>
      <c r="G9" s="7"/>
      <c r="H9" s="7"/>
      <c r="I9" s="7">
        <v>181</v>
      </c>
      <c r="J9" s="7">
        <v>169</v>
      </c>
      <c r="K9" s="7">
        <v>186</v>
      </c>
      <c r="L9" s="7">
        <v>208</v>
      </c>
      <c r="M9" s="7">
        <v>159</v>
      </c>
      <c r="N9" s="7">
        <v>169</v>
      </c>
      <c r="O9" s="7"/>
      <c r="P9" s="7"/>
      <c r="Q9" s="7"/>
      <c r="R9" s="7"/>
      <c r="S9" s="7">
        <v>164</v>
      </c>
      <c r="T9" s="7">
        <v>182</v>
      </c>
      <c r="U9" s="7">
        <v>188</v>
      </c>
      <c r="V9" s="7">
        <v>206</v>
      </c>
      <c r="W9" s="7">
        <v>152</v>
      </c>
      <c r="X9" s="7">
        <v>169</v>
      </c>
      <c r="Y9" s="6">
        <f>SUM(E9:N9)</f>
        <v>1402</v>
      </c>
      <c r="Z9" s="6">
        <f>SUM(O9:X9)</f>
        <v>1061</v>
      </c>
      <c r="AA9" s="6">
        <f>SUM(E9:X9)</f>
        <v>2463</v>
      </c>
      <c r="AB9" s="6">
        <f>COUNT(E9:X9)</f>
        <v>14</v>
      </c>
      <c r="AC9" s="8">
        <f>(AA9/AB9)</f>
        <v>175.92857142857142</v>
      </c>
    </row>
    <row r="10" spans="1:29" ht="12.75">
      <c r="A10" s="6">
        <v>8</v>
      </c>
      <c r="B10" s="7">
        <v>2077</v>
      </c>
      <c r="C10" s="7" t="s">
        <v>32</v>
      </c>
      <c r="D10" s="7" t="s">
        <v>33</v>
      </c>
      <c r="E10" s="7">
        <v>160</v>
      </c>
      <c r="F10" s="7">
        <v>195</v>
      </c>
      <c r="G10" s="7">
        <v>170</v>
      </c>
      <c r="H10" s="7">
        <v>138</v>
      </c>
      <c r="I10" s="7">
        <v>163</v>
      </c>
      <c r="J10" s="7">
        <v>192</v>
      </c>
      <c r="K10" s="7">
        <v>248</v>
      </c>
      <c r="L10" s="7">
        <v>190</v>
      </c>
      <c r="M10" s="7">
        <v>188</v>
      </c>
      <c r="N10" s="7">
        <v>182</v>
      </c>
      <c r="O10" s="7">
        <v>162</v>
      </c>
      <c r="P10" s="7">
        <v>228</v>
      </c>
      <c r="Q10" s="7">
        <v>156</v>
      </c>
      <c r="R10" s="7"/>
      <c r="S10" s="7"/>
      <c r="T10" s="7"/>
      <c r="U10" s="7">
        <v>145</v>
      </c>
      <c r="V10" s="7">
        <v>173</v>
      </c>
      <c r="W10" s="7">
        <v>133</v>
      </c>
      <c r="X10" s="7">
        <v>167</v>
      </c>
      <c r="Y10" s="6">
        <f>SUM(E10:N10)</f>
        <v>1826</v>
      </c>
      <c r="Z10" s="6">
        <f>SUM(O10:X10)</f>
        <v>1164</v>
      </c>
      <c r="AA10" s="6">
        <f>SUM(E10:X10)</f>
        <v>2990</v>
      </c>
      <c r="AB10" s="6">
        <f>COUNT(E10:X10)</f>
        <v>17</v>
      </c>
      <c r="AC10" s="8">
        <f>(AA10/AB10)</f>
        <v>175.88235294117646</v>
      </c>
    </row>
    <row r="11" spans="1:29" ht="12.75">
      <c r="A11" s="6">
        <v>9</v>
      </c>
      <c r="B11" s="54">
        <v>2751</v>
      </c>
      <c r="C11" s="54" t="s">
        <v>65</v>
      </c>
      <c r="D11" s="54" t="s">
        <v>33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v>167</v>
      </c>
      <c r="S11" s="7">
        <v>160</v>
      </c>
      <c r="T11" s="7">
        <v>193</v>
      </c>
      <c r="U11" s="7"/>
      <c r="V11" s="7"/>
      <c r="W11" s="7"/>
      <c r="X11" s="7"/>
      <c r="Y11" s="6">
        <f>SUM(E11:N11)</f>
        <v>0</v>
      </c>
      <c r="Z11" s="6">
        <f>SUM(O11:X11)</f>
        <v>520</v>
      </c>
      <c r="AA11" s="6">
        <f>SUM(E11:X11)</f>
        <v>520</v>
      </c>
      <c r="AB11" s="6">
        <f>COUNT(E11:X11)</f>
        <v>3</v>
      </c>
      <c r="AC11" s="8">
        <f>(AA11/AB11)</f>
        <v>173.33333333333334</v>
      </c>
    </row>
    <row r="12" spans="1:29" ht="12.75">
      <c r="A12" s="6">
        <v>11</v>
      </c>
      <c r="B12" s="7">
        <v>3336</v>
      </c>
      <c r="C12" s="7" t="s">
        <v>28</v>
      </c>
      <c r="D12" s="10" t="s">
        <v>45</v>
      </c>
      <c r="E12" s="7">
        <v>152</v>
      </c>
      <c r="F12" s="7">
        <v>182</v>
      </c>
      <c r="G12" s="7">
        <v>168</v>
      </c>
      <c r="H12" s="7">
        <v>170</v>
      </c>
      <c r="I12" s="7">
        <v>148</v>
      </c>
      <c r="J12" s="7">
        <v>183</v>
      </c>
      <c r="K12" s="7">
        <v>194</v>
      </c>
      <c r="L12" s="7">
        <v>206</v>
      </c>
      <c r="M12" s="7"/>
      <c r="N12" s="7"/>
      <c r="O12" s="7">
        <v>149</v>
      </c>
      <c r="P12" s="7">
        <v>161</v>
      </c>
      <c r="Q12" s="7">
        <v>203</v>
      </c>
      <c r="R12" s="7">
        <v>126</v>
      </c>
      <c r="S12" s="7">
        <v>166</v>
      </c>
      <c r="T12" s="7">
        <v>214</v>
      </c>
      <c r="U12" s="7"/>
      <c r="V12" s="7"/>
      <c r="W12" s="7"/>
      <c r="X12" s="7">
        <v>159</v>
      </c>
      <c r="Y12" s="6">
        <f>SUM(E12:N12)</f>
        <v>1403</v>
      </c>
      <c r="Z12" s="6">
        <f>SUM(O12:X12)</f>
        <v>1178</v>
      </c>
      <c r="AA12" s="6">
        <f>SUM(E12:X12)</f>
        <v>2581</v>
      </c>
      <c r="AB12" s="6">
        <f>COUNT(E12:X12)</f>
        <v>15</v>
      </c>
      <c r="AC12" s="8">
        <f>(AA12/AB12)</f>
        <v>172.06666666666666</v>
      </c>
    </row>
    <row r="13" spans="1:29" ht="12.75">
      <c r="A13" s="6">
        <v>12</v>
      </c>
      <c r="B13" s="7">
        <v>3287</v>
      </c>
      <c r="C13" s="7" t="s">
        <v>51</v>
      </c>
      <c r="D13" s="10" t="s">
        <v>50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v>189</v>
      </c>
      <c r="P13" s="7">
        <v>201</v>
      </c>
      <c r="Q13" s="7">
        <v>168</v>
      </c>
      <c r="R13" s="7">
        <v>167</v>
      </c>
      <c r="S13" s="7"/>
      <c r="T13" s="7"/>
      <c r="U13" s="7">
        <v>159</v>
      </c>
      <c r="V13" s="7">
        <v>169</v>
      </c>
      <c r="W13" s="7">
        <v>170</v>
      </c>
      <c r="X13" s="7">
        <v>152</v>
      </c>
      <c r="Y13" s="6">
        <f>SUM(E13:N13)</f>
        <v>0</v>
      </c>
      <c r="Z13" s="6">
        <f>SUM(O13:X13)</f>
        <v>1375</v>
      </c>
      <c r="AA13" s="6">
        <f>SUM(E13:X13)</f>
        <v>1375</v>
      </c>
      <c r="AB13" s="6">
        <f>COUNT(E13:X13)</f>
        <v>8</v>
      </c>
      <c r="AC13" s="8">
        <f>(AA13/AB13)</f>
        <v>171.875</v>
      </c>
    </row>
    <row r="14" spans="1:29" ht="12.75">
      <c r="A14" s="6">
        <v>14</v>
      </c>
      <c r="B14" s="7">
        <v>861</v>
      </c>
      <c r="C14" s="7" t="s">
        <v>34</v>
      </c>
      <c r="D14" s="7" t="s">
        <v>33</v>
      </c>
      <c r="E14" s="7">
        <v>146</v>
      </c>
      <c r="F14" s="7">
        <v>131</v>
      </c>
      <c r="G14" s="7">
        <v>144</v>
      </c>
      <c r="H14" s="7">
        <v>206</v>
      </c>
      <c r="I14" s="7">
        <v>171</v>
      </c>
      <c r="J14" s="7">
        <v>179</v>
      </c>
      <c r="K14" s="7">
        <v>149</v>
      </c>
      <c r="L14" s="7">
        <v>194</v>
      </c>
      <c r="M14" s="7">
        <v>214</v>
      </c>
      <c r="N14" s="7">
        <v>187</v>
      </c>
      <c r="O14" s="7">
        <v>143</v>
      </c>
      <c r="P14" s="7">
        <v>142</v>
      </c>
      <c r="Q14" s="7">
        <v>148</v>
      </c>
      <c r="R14" s="7"/>
      <c r="S14" s="7"/>
      <c r="T14" s="7"/>
      <c r="U14" s="7">
        <v>171</v>
      </c>
      <c r="V14" s="7">
        <v>187</v>
      </c>
      <c r="W14" s="7">
        <v>245</v>
      </c>
      <c r="X14" s="7">
        <v>158</v>
      </c>
      <c r="Y14" s="6">
        <f>SUM(E14:N14)</f>
        <v>1721</v>
      </c>
      <c r="Z14" s="6">
        <f>SUM(O14:X14)</f>
        <v>1194</v>
      </c>
      <c r="AA14" s="6">
        <f>SUM(E14:X14)</f>
        <v>2915</v>
      </c>
      <c r="AB14" s="6">
        <f>COUNT(E14:X14)</f>
        <v>17</v>
      </c>
      <c r="AC14" s="8">
        <f>(AA14/AB14)</f>
        <v>171.47058823529412</v>
      </c>
    </row>
    <row r="15" spans="1:29" ht="12.75">
      <c r="A15" s="6">
        <v>15</v>
      </c>
      <c r="B15" s="7">
        <v>840</v>
      </c>
      <c r="C15" s="7" t="s">
        <v>38</v>
      </c>
      <c r="D15" s="7" t="s">
        <v>39</v>
      </c>
      <c r="E15" s="7">
        <v>149</v>
      </c>
      <c r="F15" s="7">
        <v>184</v>
      </c>
      <c r="G15" s="7">
        <v>170</v>
      </c>
      <c r="H15" s="7">
        <v>159</v>
      </c>
      <c r="I15" s="7">
        <v>153</v>
      </c>
      <c r="J15" s="7">
        <v>174</v>
      </c>
      <c r="K15" s="7"/>
      <c r="L15" s="7">
        <v>200</v>
      </c>
      <c r="M15" s="7">
        <v>172</v>
      </c>
      <c r="N15" s="7">
        <v>168</v>
      </c>
      <c r="O15" s="7">
        <v>163</v>
      </c>
      <c r="P15" s="7">
        <v>196</v>
      </c>
      <c r="Q15" s="7">
        <v>158</v>
      </c>
      <c r="R15" s="7">
        <v>176</v>
      </c>
      <c r="S15" s="7">
        <v>159</v>
      </c>
      <c r="T15" s="7">
        <v>200</v>
      </c>
      <c r="U15" s="7">
        <v>144</v>
      </c>
      <c r="V15" s="7"/>
      <c r="W15" s="7"/>
      <c r="X15" s="7"/>
      <c r="Y15" s="6">
        <f>SUM(E15:N15)</f>
        <v>1529</v>
      </c>
      <c r="Z15" s="6">
        <f>SUM(O15:X15)</f>
        <v>1196</v>
      </c>
      <c r="AA15" s="6">
        <f>SUM(E15:X15)</f>
        <v>2725</v>
      </c>
      <c r="AB15" s="6">
        <f>COUNT(E15:X15)</f>
        <v>16</v>
      </c>
      <c r="AC15" s="8">
        <f>(AA15/AB15)</f>
        <v>170.3125</v>
      </c>
    </row>
    <row r="16" spans="1:29" ht="12.75">
      <c r="A16" s="6">
        <v>16</v>
      </c>
      <c r="B16" s="7">
        <v>3289</v>
      </c>
      <c r="C16" s="7" t="s">
        <v>49</v>
      </c>
      <c r="D16" s="7" t="s">
        <v>50</v>
      </c>
      <c r="E16" s="7">
        <v>201</v>
      </c>
      <c r="F16" s="7">
        <v>194</v>
      </c>
      <c r="G16" s="7">
        <v>179</v>
      </c>
      <c r="H16" s="7">
        <v>147</v>
      </c>
      <c r="I16" s="7">
        <v>143</v>
      </c>
      <c r="J16" s="7">
        <v>162</v>
      </c>
      <c r="K16" s="7"/>
      <c r="L16" s="7"/>
      <c r="M16" s="7">
        <v>204</v>
      </c>
      <c r="N16" s="7">
        <v>176</v>
      </c>
      <c r="O16" s="7">
        <v>143</v>
      </c>
      <c r="P16" s="7">
        <v>138</v>
      </c>
      <c r="Q16" s="7"/>
      <c r="R16" s="7"/>
      <c r="S16" s="7">
        <v>223</v>
      </c>
      <c r="T16" s="7">
        <v>145</v>
      </c>
      <c r="U16" s="7">
        <v>181</v>
      </c>
      <c r="V16" s="7">
        <v>145</v>
      </c>
      <c r="W16" s="7"/>
      <c r="X16" s="7"/>
      <c r="Y16" s="6">
        <f>SUM(E16:N16)</f>
        <v>1406</v>
      </c>
      <c r="Z16" s="6">
        <f>SUM(O16:X16)</f>
        <v>975</v>
      </c>
      <c r="AA16" s="6">
        <f>SUM(E16:X16)</f>
        <v>2381</v>
      </c>
      <c r="AB16" s="6">
        <f>COUNT(E16:X16)</f>
        <v>14</v>
      </c>
      <c r="AC16" s="8">
        <f>(AA16/AB16)</f>
        <v>170.07142857142858</v>
      </c>
    </row>
    <row r="17" spans="1:29" ht="12.75">
      <c r="A17" s="6">
        <v>17</v>
      </c>
      <c r="B17" s="7">
        <v>3362</v>
      </c>
      <c r="C17" s="7" t="s">
        <v>36</v>
      </c>
      <c r="D17" s="7" t="s">
        <v>33</v>
      </c>
      <c r="E17" s="7">
        <v>189</v>
      </c>
      <c r="F17" s="7">
        <v>136</v>
      </c>
      <c r="G17" s="7">
        <v>177</v>
      </c>
      <c r="H17" s="7">
        <v>137</v>
      </c>
      <c r="I17" s="7"/>
      <c r="J17" s="7"/>
      <c r="K17" s="7"/>
      <c r="L17" s="7"/>
      <c r="M17" s="7"/>
      <c r="N17" s="7"/>
      <c r="O17" s="7">
        <v>170</v>
      </c>
      <c r="P17" s="7">
        <v>166</v>
      </c>
      <c r="Q17" s="7">
        <v>192</v>
      </c>
      <c r="R17" s="7">
        <v>200</v>
      </c>
      <c r="S17" s="7">
        <v>181</v>
      </c>
      <c r="T17" s="55">
        <v>178</v>
      </c>
      <c r="U17" s="7">
        <v>177</v>
      </c>
      <c r="V17" s="7">
        <v>119</v>
      </c>
      <c r="W17" s="7">
        <v>169</v>
      </c>
      <c r="X17" s="7">
        <v>156</v>
      </c>
      <c r="Y17" s="6">
        <f>SUM(E17:N17)</f>
        <v>639</v>
      </c>
      <c r="Z17" s="6">
        <f>SUM(O17:X17)</f>
        <v>1708</v>
      </c>
      <c r="AA17" s="6">
        <f>SUM(E17:X17)</f>
        <v>2347</v>
      </c>
      <c r="AB17" s="6">
        <f>COUNT(E17:X17)</f>
        <v>14</v>
      </c>
      <c r="AC17" s="8">
        <f>(AA17/AB17)</f>
        <v>167.64285714285714</v>
      </c>
    </row>
    <row r="18" spans="1:29" ht="12.75">
      <c r="A18" s="6">
        <v>18</v>
      </c>
      <c r="B18" s="7">
        <v>3111</v>
      </c>
      <c r="C18" s="7" t="s">
        <v>58</v>
      </c>
      <c r="D18" s="7" t="s">
        <v>57</v>
      </c>
      <c r="E18" s="7">
        <v>160</v>
      </c>
      <c r="F18" s="7">
        <v>151</v>
      </c>
      <c r="G18" s="7"/>
      <c r="H18" s="7"/>
      <c r="I18" s="7">
        <v>118</v>
      </c>
      <c r="J18" s="7">
        <v>210</v>
      </c>
      <c r="K18" s="7">
        <v>154</v>
      </c>
      <c r="L18" s="7">
        <v>189</v>
      </c>
      <c r="M18" s="7">
        <v>147</v>
      </c>
      <c r="N18" s="7">
        <v>147</v>
      </c>
      <c r="O18" s="7">
        <v>213</v>
      </c>
      <c r="P18" s="7">
        <v>160</v>
      </c>
      <c r="Q18" s="7"/>
      <c r="R18" s="7"/>
      <c r="S18" s="7">
        <v>204</v>
      </c>
      <c r="T18" s="7">
        <v>184</v>
      </c>
      <c r="U18" s="7">
        <v>120</v>
      </c>
      <c r="V18" s="7">
        <v>215</v>
      </c>
      <c r="W18" s="7">
        <v>192</v>
      </c>
      <c r="X18" s="7">
        <v>107</v>
      </c>
      <c r="Y18" s="6">
        <f>SUM(E18:N18)</f>
        <v>1276</v>
      </c>
      <c r="Z18" s="6">
        <f>SUM(O18:X18)</f>
        <v>1395</v>
      </c>
      <c r="AA18" s="6">
        <f>SUM(E18:X18)</f>
        <v>2671</v>
      </c>
      <c r="AB18" s="6">
        <f>COUNT(E18:X18)</f>
        <v>16</v>
      </c>
      <c r="AC18" s="8">
        <f>(AA18/AB18)</f>
        <v>166.9375</v>
      </c>
    </row>
    <row r="19" spans="1:29" ht="12.75">
      <c r="A19" s="6">
        <v>19</v>
      </c>
      <c r="B19" s="54">
        <v>1122</v>
      </c>
      <c r="C19" s="54" t="s">
        <v>48</v>
      </c>
      <c r="D19" s="54" t="s">
        <v>23</v>
      </c>
      <c r="E19" s="7">
        <v>147</v>
      </c>
      <c r="F19" s="7">
        <v>142</v>
      </c>
      <c r="G19" s="7">
        <v>152</v>
      </c>
      <c r="H19" s="7">
        <v>174</v>
      </c>
      <c r="I19" s="7">
        <v>132</v>
      </c>
      <c r="J19" s="7">
        <v>138</v>
      </c>
      <c r="K19" s="7">
        <v>177</v>
      </c>
      <c r="L19" s="7">
        <v>210</v>
      </c>
      <c r="M19" s="7">
        <v>181</v>
      </c>
      <c r="N19" s="7">
        <v>210</v>
      </c>
      <c r="O19" s="7">
        <v>152</v>
      </c>
      <c r="P19" s="7">
        <v>178</v>
      </c>
      <c r="Q19" s="7">
        <v>152</v>
      </c>
      <c r="R19" s="7">
        <v>173</v>
      </c>
      <c r="S19" s="7">
        <v>149</v>
      </c>
      <c r="T19" s="7">
        <v>167</v>
      </c>
      <c r="U19" s="7">
        <v>149</v>
      </c>
      <c r="V19" s="7">
        <v>209</v>
      </c>
      <c r="W19" s="7">
        <v>138</v>
      </c>
      <c r="X19" s="7">
        <v>195</v>
      </c>
      <c r="Y19" s="6">
        <f>SUM(E19:N19)</f>
        <v>1663</v>
      </c>
      <c r="Z19" s="6">
        <f>SUM(O19:X19)</f>
        <v>1662</v>
      </c>
      <c r="AA19" s="6">
        <f>SUM(E19:X19)</f>
        <v>3325</v>
      </c>
      <c r="AB19" s="6">
        <f>COUNT(E19:X19)</f>
        <v>20</v>
      </c>
      <c r="AC19" s="8">
        <f>(AA19/AB19)</f>
        <v>166.25</v>
      </c>
    </row>
    <row r="20" spans="1:29" ht="12.75">
      <c r="A20" s="6">
        <v>20</v>
      </c>
      <c r="B20" s="7">
        <v>3293</v>
      </c>
      <c r="C20" s="7" t="s">
        <v>43</v>
      </c>
      <c r="D20" s="7" t="s">
        <v>39</v>
      </c>
      <c r="E20" s="7">
        <v>163</v>
      </c>
      <c r="F20" s="7">
        <v>169</v>
      </c>
      <c r="G20" s="7">
        <v>146</v>
      </c>
      <c r="H20" s="7">
        <v>166</v>
      </c>
      <c r="I20" s="7">
        <v>154</v>
      </c>
      <c r="J20" s="7">
        <v>199</v>
      </c>
      <c r="K20" s="7">
        <v>203</v>
      </c>
      <c r="L20" s="7">
        <v>189</v>
      </c>
      <c r="M20" s="7">
        <v>130</v>
      </c>
      <c r="N20" s="7">
        <v>167</v>
      </c>
      <c r="O20" s="7">
        <v>167</v>
      </c>
      <c r="P20" s="7">
        <v>185</v>
      </c>
      <c r="Q20" s="7">
        <v>167</v>
      </c>
      <c r="R20" s="7">
        <v>160</v>
      </c>
      <c r="S20" s="7"/>
      <c r="T20" s="7"/>
      <c r="U20" s="7">
        <v>179</v>
      </c>
      <c r="V20" s="7">
        <v>114</v>
      </c>
      <c r="W20" s="7"/>
      <c r="X20" s="7"/>
      <c r="Y20" s="6">
        <f>SUM(E20:N20)</f>
        <v>1686</v>
      </c>
      <c r="Z20" s="6">
        <f>SUM(O20:X20)</f>
        <v>972</v>
      </c>
      <c r="AA20" s="6">
        <f>SUM(E20:X20)</f>
        <v>2658</v>
      </c>
      <c r="AB20" s="6">
        <f>COUNT(E20:X20)</f>
        <v>16</v>
      </c>
      <c r="AC20" s="8">
        <f>(AA20/AB20)</f>
        <v>166.125</v>
      </c>
    </row>
    <row r="21" spans="1:29" ht="12.75">
      <c r="A21" s="6">
        <v>21</v>
      </c>
      <c r="B21" s="54">
        <v>1120</v>
      </c>
      <c r="C21" s="54" t="s">
        <v>26</v>
      </c>
      <c r="D21" s="54" t="s">
        <v>23</v>
      </c>
      <c r="E21" s="7">
        <v>187</v>
      </c>
      <c r="F21" s="7">
        <v>169</v>
      </c>
      <c r="G21" s="7">
        <v>184</v>
      </c>
      <c r="H21" s="7">
        <v>156</v>
      </c>
      <c r="I21" s="7">
        <v>138</v>
      </c>
      <c r="J21" s="7">
        <v>168</v>
      </c>
      <c r="K21" s="7">
        <v>144</v>
      </c>
      <c r="L21" s="7">
        <v>161</v>
      </c>
      <c r="M21" s="7">
        <v>188</v>
      </c>
      <c r="N21" s="7">
        <v>178</v>
      </c>
      <c r="O21" s="7">
        <v>144</v>
      </c>
      <c r="P21" s="7">
        <v>152</v>
      </c>
      <c r="Q21" s="7">
        <v>201</v>
      </c>
      <c r="R21" s="7">
        <v>164</v>
      </c>
      <c r="S21" s="7">
        <v>148</v>
      </c>
      <c r="T21" s="7">
        <v>150</v>
      </c>
      <c r="U21" s="7">
        <v>143</v>
      </c>
      <c r="V21" s="7">
        <v>199</v>
      </c>
      <c r="W21" s="7">
        <v>162</v>
      </c>
      <c r="X21" s="7">
        <v>185</v>
      </c>
      <c r="Y21" s="6">
        <f>SUM(E21:N21)</f>
        <v>1673</v>
      </c>
      <c r="Z21" s="6">
        <f>SUM(O21:X21)</f>
        <v>1648</v>
      </c>
      <c r="AA21" s="6">
        <f>SUM(E21:X21)</f>
        <v>3321</v>
      </c>
      <c r="AB21" s="6">
        <f>COUNT(E21:X21)</f>
        <v>20</v>
      </c>
      <c r="AC21" s="8">
        <f>(AA21/AB21)</f>
        <v>166.05</v>
      </c>
    </row>
    <row r="22" spans="1:29" ht="12.75">
      <c r="A22" s="6">
        <v>22</v>
      </c>
      <c r="B22" s="7">
        <v>2404</v>
      </c>
      <c r="C22" s="7" t="s">
        <v>29</v>
      </c>
      <c r="D22" s="7" t="s">
        <v>45</v>
      </c>
      <c r="E22" s="7"/>
      <c r="F22" s="7"/>
      <c r="G22" s="7">
        <v>129</v>
      </c>
      <c r="H22" s="7">
        <v>154</v>
      </c>
      <c r="I22" s="7"/>
      <c r="J22" s="7"/>
      <c r="K22" s="7"/>
      <c r="L22" s="7"/>
      <c r="M22" s="7">
        <v>181</v>
      </c>
      <c r="N22" s="7">
        <v>159</v>
      </c>
      <c r="O22" s="7">
        <v>168</v>
      </c>
      <c r="P22" s="7">
        <v>122</v>
      </c>
      <c r="Q22" s="7">
        <v>163</v>
      </c>
      <c r="R22" s="7">
        <v>179</v>
      </c>
      <c r="S22" s="7">
        <v>177</v>
      </c>
      <c r="T22" s="7">
        <v>179</v>
      </c>
      <c r="U22" s="7">
        <v>170</v>
      </c>
      <c r="V22" s="7">
        <v>173</v>
      </c>
      <c r="W22" s="7">
        <v>195</v>
      </c>
      <c r="X22" s="7"/>
      <c r="Y22" s="6">
        <f>SUM(E22:N22)</f>
        <v>623</v>
      </c>
      <c r="Z22" s="6">
        <f>SUM(O22:X22)</f>
        <v>1526</v>
      </c>
      <c r="AA22" s="6">
        <f>SUM(E22:X22)</f>
        <v>2149</v>
      </c>
      <c r="AB22" s="6">
        <f>COUNT(E22:X22)</f>
        <v>13</v>
      </c>
      <c r="AC22" s="8">
        <f>(AA22/AB22)</f>
        <v>165.30769230769232</v>
      </c>
    </row>
    <row r="23" spans="1:29" ht="12.75">
      <c r="A23" s="6">
        <v>23</v>
      </c>
      <c r="B23" s="7">
        <v>157</v>
      </c>
      <c r="C23" s="7" t="s">
        <v>35</v>
      </c>
      <c r="D23" s="7" t="s">
        <v>33</v>
      </c>
      <c r="E23" s="7">
        <v>160</v>
      </c>
      <c r="F23" s="7">
        <v>155</v>
      </c>
      <c r="G23" s="7">
        <v>160</v>
      </c>
      <c r="H23" s="7">
        <v>185</v>
      </c>
      <c r="I23" s="7">
        <v>181</v>
      </c>
      <c r="J23" s="7">
        <v>161</v>
      </c>
      <c r="K23" s="7">
        <v>192</v>
      </c>
      <c r="L23" s="7">
        <v>183</v>
      </c>
      <c r="M23" s="7">
        <v>180</v>
      </c>
      <c r="N23" s="7">
        <v>116</v>
      </c>
      <c r="O23" s="7">
        <v>156</v>
      </c>
      <c r="P23" s="7">
        <v>153</v>
      </c>
      <c r="Q23" s="7">
        <v>176</v>
      </c>
      <c r="R23" s="7">
        <v>160</v>
      </c>
      <c r="S23" s="7">
        <v>175</v>
      </c>
      <c r="T23" s="55">
        <v>119</v>
      </c>
      <c r="U23" s="7"/>
      <c r="V23" s="7"/>
      <c r="W23" s="7"/>
      <c r="X23" s="7"/>
      <c r="Y23" s="6">
        <f>SUM(E23:N23)</f>
        <v>1673</v>
      </c>
      <c r="Z23" s="6">
        <f>SUM(O23:X23)</f>
        <v>939</v>
      </c>
      <c r="AA23" s="6">
        <f>SUM(E23:X23)</f>
        <v>2612</v>
      </c>
      <c r="AB23" s="6">
        <f>COUNT(E23:X23)</f>
        <v>16</v>
      </c>
      <c r="AC23" s="8">
        <f>(AA23/AB23)</f>
        <v>163.25</v>
      </c>
    </row>
    <row r="24" spans="1:29" ht="12.75">
      <c r="A24" s="6">
        <v>24</v>
      </c>
      <c r="B24" s="7">
        <v>1747</v>
      </c>
      <c r="C24" s="7" t="s">
        <v>40</v>
      </c>
      <c r="D24" s="7" t="s">
        <v>39</v>
      </c>
      <c r="E24" s="7"/>
      <c r="F24" s="7"/>
      <c r="G24" s="7"/>
      <c r="H24" s="7">
        <v>134</v>
      </c>
      <c r="I24" s="7">
        <v>182</v>
      </c>
      <c r="J24" s="7">
        <v>154</v>
      </c>
      <c r="K24" s="7">
        <v>162</v>
      </c>
      <c r="L24" s="7">
        <v>172</v>
      </c>
      <c r="M24" s="7">
        <v>141</v>
      </c>
      <c r="N24" s="7">
        <v>153</v>
      </c>
      <c r="O24" s="7"/>
      <c r="P24" s="7"/>
      <c r="Q24" s="7"/>
      <c r="R24" s="7"/>
      <c r="S24" s="7">
        <v>160</v>
      </c>
      <c r="T24" s="7">
        <v>171</v>
      </c>
      <c r="U24" s="7">
        <v>171</v>
      </c>
      <c r="V24" s="7">
        <v>195</v>
      </c>
      <c r="W24" s="7">
        <v>172</v>
      </c>
      <c r="X24" s="7">
        <v>147</v>
      </c>
      <c r="Y24" s="6">
        <f>SUM(E24:N24)</f>
        <v>1098</v>
      </c>
      <c r="Z24" s="6">
        <f>SUM(O24:X24)</f>
        <v>1016</v>
      </c>
      <c r="AA24" s="6">
        <f>SUM(E24:X24)</f>
        <v>2114</v>
      </c>
      <c r="AB24" s="6">
        <f>COUNT(E24:X24)</f>
        <v>13</v>
      </c>
      <c r="AC24" s="8">
        <f>(AA24/AB24)</f>
        <v>162.6153846153846</v>
      </c>
    </row>
    <row r="25" spans="1:29" ht="12.75">
      <c r="A25" s="6">
        <v>25</v>
      </c>
      <c r="B25" s="7">
        <v>3291</v>
      </c>
      <c r="C25" s="7" t="s">
        <v>52</v>
      </c>
      <c r="D25" s="7" t="s">
        <v>50</v>
      </c>
      <c r="E25" s="7"/>
      <c r="F25" s="7"/>
      <c r="G25" s="7"/>
      <c r="H25" s="7"/>
      <c r="I25" s="7">
        <v>167</v>
      </c>
      <c r="J25" s="7">
        <v>115</v>
      </c>
      <c r="K25" s="7">
        <v>168</v>
      </c>
      <c r="L25" s="7">
        <v>178</v>
      </c>
      <c r="M25" s="7">
        <v>154</v>
      </c>
      <c r="N25" s="7">
        <v>133</v>
      </c>
      <c r="O25" s="7">
        <v>136</v>
      </c>
      <c r="P25" s="7">
        <v>149</v>
      </c>
      <c r="Q25" s="7">
        <v>175</v>
      </c>
      <c r="R25" s="7">
        <v>175</v>
      </c>
      <c r="S25" s="7">
        <v>202</v>
      </c>
      <c r="T25" s="7">
        <v>191</v>
      </c>
      <c r="U25" s="7"/>
      <c r="V25" s="7"/>
      <c r="W25" s="7">
        <v>157</v>
      </c>
      <c r="X25" s="7">
        <v>173</v>
      </c>
      <c r="Y25" s="6">
        <f>SUM(E25:N25)</f>
        <v>915</v>
      </c>
      <c r="Z25" s="6">
        <f>SUM(O25:X25)</f>
        <v>1358</v>
      </c>
      <c r="AA25" s="6">
        <f>SUM(E25:X25)</f>
        <v>2273</v>
      </c>
      <c r="AB25" s="6">
        <f>COUNT(E25:X25)</f>
        <v>14</v>
      </c>
      <c r="AC25" s="8">
        <f>(AA25/AB25)</f>
        <v>162.35714285714286</v>
      </c>
    </row>
    <row r="26" spans="1:29" ht="12.75">
      <c r="A26" s="6">
        <v>26</v>
      </c>
      <c r="B26" s="7">
        <v>1622</v>
      </c>
      <c r="C26" s="7" t="s">
        <v>30</v>
      </c>
      <c r="D26" s="7" t="s">
        <v>45</v>
      </c>
      <c r="E26" s="10"/>
      <c r="F26" s="10"/>
      <c r="G26" s="10">
        <v>165</v>
      </c>
      <c r="H26" s="10">
        <v>168</v>
      </c>
      <c r="I26" s="10"/>
      <c r="J26" s="10"/>
      <c r="K26" s="10"/>
      <c r="L26" s="10"/>
      <c r="M26" s="10">
        <v>161</v>
      </c>
      <c r="N26" s="10">
        <v>181</v>
      </c>
      <c r="O26" s="10">
        <v>165</v>
      </c>
      <c r="P26" s="10">
        <v>143</v>
      </c>
      <c r="Q26" s="10">
        <v>178</v>
      </c>
      <c r="R26" s="10">
        <v>148</v>
      </c>
      <c r="S26" s="10"/>
      <c r="T26" s="10"/>
      <c r="U26" s="10">
        <v>182</v>
      </c>
      <c r="V26" s="10">
        <v>155</v>
      </c>
      <c r="W26" s="10">
        <v>157</v>
      </c>
      <c r="X26" s="10">
        <v>137</v>
      </c>
      <c r="Y26" s="6">
        <f>SUM(E26:N26)</f>
        <v>675</v>
      </c>
      <c r="Z26" s="6">
        <f>SUM(O26:X26)</f>
        <v>1265</v>
      </c>
      <c r="AA26" s="6">
        <f>SUM(E26:X26)</f>
        <v>1940</v>
      </c>
      <c r="AB26" s="6">
        <f>COUNT(E26:X26)</f>
        <v>12</v>
      </c>
      <c r="AC26" s="8">
        <f>(AA26/AB26)</f>
        <v>161.66666666666666</v>
      </c>
    </row>
    <row r="27" spans="1:29" ht="12.75">
      <c r="A27" s="6">
        <v>27</v>
      </c>
      <c r="B27" s="7">
        <v>2713</v>
      </c>
      <c r="C27" s="7" t="s">
        <v>59</v>
      </c>
      <c r="D27" s="7" t="s">
        <v>57</v>
      </c>
      <c r="E27" s="7">
        <v>162</v>
      </c>
      <c r="F27" s="7">
        <v>158</v>
      </c>
      <c r="G27" s="7">
        <v>166</v>
      </c>
      <c r="H27" s="7">
        <v>138</v>
      </c>
      <c r="I27" s="7">
        <v>149</v>
      </c>
      <c r="J27" s="7">
        <v>203</v>
      </c>
      <c r="K27" s="7">
        <v>164</v>
      </c>
      <c r="L27" s="7">
        <v>185</v>
      </c>
      <c r="M27" s="7"/>
      <c r="N27" s="7"/>
      <c r="O27" s="7">
        <v>165</v>
      </c>
      <c r="P27" s="7">
        <v>136</v>
      </c>
      <c r="Q27" s="7">
        <v>160</v>
      </c>
      <c r="R27" s="7">
        <v>148</v>
      </c>
      <c r="S27" s="7">
        <v>182</v>
      </c>
      <c r="T27" s="7">
        <v>153</v>
      </c>
      <c r="U27" s="7">
        <v>156</v>
      </c>
      <c r="V27" s="7">
        <v>131</v>
      </c>
      <c r="W27" s="7"/>
      <c r="X27" s="7"/>
      <c r="Y27" s="6">
        <f>SUM(E27:N27)</f>
        <v>1325</v>
      </c>
      <c r="Z27" s="6">
        <f>SUM(O27:X27)</f>
        <v>1231</v>
      </c>
      <c r="AA27" s="6">
        <f>SUM(E27:X27)</f>
        <v>2556</v>
      </c>
      <c r="AB27" s="6">
        <f>COUNT(E27:X27)</f>
        <v>16</v>
      </c>
      <c r="AC27" s="8">
        <f>(AA27/AB27)</f>
        <v>159.75</v>
      </c>
    </row>
    <row r="28" spans="1:29" ht="12.75">
      <c r="A28" s="6">
        <v>28</v>
      </c>
      <c r="B28" s="7">
        <v>2613</v>
      </c>
      <c r="C28" s="7" t="s">
        <v>56</v>
      </c>
      <c r="D28" s="7" t="s">
        <v>57</v>
      </c>
      <c r="E28" s="7">
        <v>137</v>
      </c>
      <c r="F28" s="7">
        <v>174</v>
      </c>
      <c r="G28" s="7">
        <v>180</v>
      </c>
      <c r="H28" s="7">
        <v>149</v>
      </c>
      <c r="I28" s="7">
        <v>158</v>
      </c>
      <c r="J28" s="7">
        <v>176</v>
      </c>
      <c r="K28" s="7"/>
      <c r="L28" s="7"/>
      <c r="M28" s="7">
        <v>135</v>
      </c>
      <c r="N28" s="7">
        <v>178</v>
      </c>
      <c r="O28" s="7">
        <v>142</v>
      </c>
      <c r="P28" s="7">
        <v>178</v>
      </c>
      <c r="Q28" s="7">
        <v>186</v>
      </c>
      <c r="R28" s="7">
        <v>145</v>
      </c>
      <c r="S28" s="7">
        <v>155</v>
      </c>
      <c r="T28" s="7">
        <v>165</v>
      </c>
      <c r="U28" s="7"/>
      <c r="V28" s="7"/>
      <c r="W28" s="7">
        <v>148</v>
      </c>
      <c r="X28" s="7">
        <v>138</v>
      </c>
      <c r="Y28" s="6">
        <f>SUM(E28:N28)</f>
        <v>1287</v>
      </c>
      <c r="Z28" s="6">
        <f>SUM(O28:X28)</f>
        <v>1257</v>
      </c>
      <c r="AA28" s="6">
        <f>SUM(E28:X28)</f>
        <v>2544</v>
      </c>
      <c r="AB28" s="6">
        <f>COUNT(E28:X28)</f>
        <v>16</v>
      </c>
      <c r="AC28" s="8">
        <f>(AA28/AB28)</f>
        <v>159</v>
      </c>
    </row>
    <row r="29" spans="1:29" ht="12.75">
      <c r="A29" s="6">
        <v>29</v>
      </c>
      <c r="B29" s="7">
        <v>1277</v>
      </c>
      <c r="C29" s="7" t="s">
        <v>64</v>
      </c>
      <c r="D29" s="7" t="s">
        <v>39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v>154</v>
      </c>
      <c r="R29" s="7">
        <v>137</v>
      </c>
      <c r="S29" s="7">
        <v>166</v>
      </c>
      <c r="T29" s="7">
        <v>144</v>
      </c>
      <c r="U29" s="7"/>
      <c r="V29" s="7"/>
      <c r="W29" s="7">
        <v>166</v>
      </c>
      <c r="X29" s="7">
        <v>173</v>
      </c>
      <c r="Y29" s="6">
        <f>SUM(E29:N29)</f>
        <v>0</v>
      </c>
      <c r="Z29" s="6">
        <f>SUM(O29:X29)</f>
        <v>940</v>
      </c>
      <c r="AA29" s="6">
        <f>SUM(E29:X29)</f>
        <v>940</v>
      </c>
      <c r="AB29" s="6">
        <f>COUNT(E29:X29)</f>
        <v>6</v>
      </c>
      <c r="AC29" s="8">
        <f>(AA29/AB29)</f>
        <v>156.66666666666666</v>
      </c>
    </row>
    <row r="30" spans="1:29" ht="12.75">
      <c r="A30" s="6">
        <v>30</v>
      </c>
      <c r="B30" s="7">
        <v>3317</v>
      </c>
      <c r="C30" s="7" t="s">
        <v>61</v>
      </c>
      <c r="D30" s="7" t="s">
        <v>57</v>
      </c>
      <c r="E30" s="7"/>
      <c r="F30" s="7"/>
      <c r="G30" s="7">
        <v>158</v>
      </c>
      <c r="H30" s="7">
        <v>190</v>
      </c>
      <c r="I30" s="7">
        <v>169</v>
      </c>
      <c r="J30" s="7">
        <v>181</v>
      </c>
      <c r="K30" s="7">
        <v>143</v>
      </c>
      <c r="L30" s="7">
        <v>136</v>
      </c>
      <c r="M30" s="7">
        <v>145</v>
      </c>
      <c r="N30" s="7">
        <v>124</v>
      </c>
      <c r="O30" s="7"/>
      <c r="P30" s="7"/>
      <c r="Q30" s="7">
        <v>132</v>
      </c>
      <c r="R30" s="7">
        <v>180</v>
      </c>
      <c r="S30" s="7">
        <v>189</v>
      </c>
      <c r="T30" s="7">
        <v>144</v>
      </c>
      <c r="U30" s="7">
        <v>116</v>
      </c>
      <c r="V30" s="7">
        <v>176</v>
      </c>
      <c r="W30" s="7">
        <v>157</v>
      </c>
      <c r="X30" s="7">
        <v>140</v>
      </c>
      <c r="Y30" s="6">
        <f>SUM(E30:N30)</f>
        <v>1246</v>
      </c>
      <c r="Z30" s="6">
        <f>SUM(O30:X30)</f>
        <v>1234</v>
      </c>
      <c r="AA30" s="6">
        <f>SUM(E30:X30)</f>
        <v>2480</v>
      </c>
      <c r="AB30" s="6">
        <f>COUNT(E30:X30)</f>
        <v>16</v>
      </c>
      <c r="AC30" s="8">
        <f>(AA30/AB30)</f>
        <v>155</v>
      </c>
    </row>
    <row r="31" spans="1:29" s="11" customFormat="1" ht="12.75">
      <c r="A31" s="6">
        <v>31</v>
      </c>
      <c r="B31" s="7">
        <v>3117</v>
      </c>
      <c r="C31" s="7" t="s">
        <v>60</v>
      </c>
      <c r="D31" s="7" t="s">
        <v>57</v>
      </c>
      <c r="E31" s="7">
        <v>147</v>
      </c>
      <c r="F31" s="7">
        <v>146</v>
      </c>
      <c r="G31" s="7">
        <v>149</v>
      </c>
      <c r="H31" s="7">
        <v>133</v>
      </c>
      <c r="I31" s="7"/>
      <c r="J31" s="7"/>
      <c r="K31" s="7">
        <v>162</v>
      </c>
      <c r="L31" s="7">
        <v>150</v>
      </c>
      <c r="M31" s="7">
        <v>138</v>
      </c>
      <c r="N31" s="7">
        <v>192</v>
      </c>
      <c r="O31" s="7">
        <v>142</v>
      </c>
      <c r="P31" s="7">
        <v>143</v>
      </c>
      <c r="Q31" s="7">
        <v>144</v>
      </c>
      <c r="R31" s="7">
        <v>186</v>
      </c>
      <c r="S31" s="7"/>
      <c r="T31" s="7"/>
      <c r="U31" s="7">
        <v>151</v>
      </c>
      <c r="V31" s="7">
        <v>153</v>
      </c>
      <c r="W31" s="7">
        <v>172</v>
      </c>
      <c r="X31" s="7">
        <v>147</v>
      </c>
      <c r="Y31" s="6">
        <f>SUM(E31:N31)</f>
        <v>1217</v>
      </c>
      <c r="Z31" s="6">
        <f>SUM(O31:X31)</f>
        <v>1238</v>
      </c>
      <c r="AA31" s="6">
        <f>SUM(E31:X31)</f>
        <v>2455</v>
      </c>
      <c r="AB31" s="6">
        <f>COUNT(E31:X31)</f>
        <v>16</v>
      </c>
      <c r="AC31" s="8">
        <f>(AA31/AB31)</f>
        <v>153.4375</v>
      </c>
    </row>
    <row r="32" spans="1:29" ht="12.75">
      <c r="A32" s="6">
        <v>32</v>
      </c>
      <c r="B32" s="54">
        <v>3288</v>
      </c>
      <c r="C32" s="54" t="s">
        <v>53</v>
      </c>
      <c r="D32" s="54" t="s">
        <v>50</v>
      </c>
      <c r="E32" s="7">
        <v>158</v>
      </c>
      <c r="F32" s="7">
        <v>157</v>
      </c>
      <c r="G32" s="7">
        <v>193</v>
      </c>
      <c r="H32" s="7">
        <v>122</v>
      </c>
      <c r="I32" s="7">
        <v>150</v>
      </c>
      <c r="J32" s="7">
        <v>135</v>
      </c>
      <c r="K32" s="7">
        <v>170</v>
      </c>
      <c r="L32" s="7">
        <v>201</v>
      </c>
      <c r="M32" s="7"/>
      <c r="N32" s="7"/>
      <c r="O32" s="7">
        <v>171</v>
      </c>
      <c r="P32" s="7">
        <v>137</v>
      </c>
      <c r="Q32" s="7">
        <v>177</v>
      </c>
      <c r="R32" s="7">
        <v>105</v>
      </c>
      <c r="S32" s="7"/>
      <c r="T32" s="7"/>
      <c r="U32" s="7">
        <v>165</v>
      </c>
      <c r="V32" s="7">
        <v>107</v>
      </c>
      <c r="W32" s="7">
        <v>146</v>
      </c>
      <c r="X32" s="7"/>
      <c r="Y32" s="6">
        <f>SUM(E32:N32)</f>
        <v>1286</v>
      </c>
      <c r="Z32" s="6">
        <f>SUM(O32:X32)</f>
        <v>1008</v>
      </c>
      <c r="AA32" s="6">
        <f>SUM(E32:X32)</f>
        <v>2294</v>
      </c>
      <c r="AB32" s="6">
        <f>COUNT(E32:X32)</f>
        <v>15</v>
      </c>
      <c r="AC32" s="8">
        <f>(AA32/AB32)</f>
        <v>152.93333333333334</v>
      </c>
    </row>
    <row r="33" spans="1:29" ht="12.75">
      <c r="A33" s="6">
        <v>33</v>
      </c>
      <c r="B33" s="7">
        <v>1750</v>
      </c>
      <c r="C33" s="7" t="s">
        <v>41</v>
      </c>
      <c r="D33" s="7" t="s">
        <v>39</v>
      </c>
      <c r="E33" s="7">
        <v>166</v>
      </c>
      <c r="F33" s="7">
        <v>140</v>
      </c>
      <c r="G33" s="7">
        <v>133</v>
      </c>
      <c r="H33" s="7"/>
      <c r="I33" s="7"/>
      <c r="J33" s="7"/>
      <c r="K33" s="7">
        <v>134</v>
      </c>
      <c r="L33" s="7"/>
      <c r="M33" s="7"/>
      <c r="N33" s="7"/>
      <c r="O33" s="7">
        <v>132</v>
      </c>
      <c r="P33" s="7">
        <v>126</v>
      </c>
      <c r="Q33" s="7"/>
      <c r="R33" s="7"/>
      <c r="S33" s="7"/>
      <c r="T33" s="7"/>
      <c r="U33" s="7"/>
      <c r="V33" s="7">
        <v>213</v>
      </c>
      <c r="W33" s="7">
        <v>161</v>
      </c>
      <c r="X33" s="7">
        <v>139</v>
      </c>
      <c r="Y33" s="6">
        <f>SUM(E33:N33)</f>
        <v>573</v>
      </c>
      <c r="Z33" s="6">
        <f>SUM(O33:X33)</f>
        <v>771</v>
      </c>
      <c r="AA33" s="6">
        <f>SUM(E33:X33)</f>
        <v>1344</v>
      </c>
      <c r="AB33" s="6">
        <f>COUNT(E33:X33)</f>
        <v>9</v>
      </c>
      <c r="AC33" s="8">
        <f>(AA33/AB33)</f>
        <v>149.33333333333334</v>
      </c>
    </row>
    <row r="34" spans="1:29" ht="12.75">
      <c r="A34" s="6">
        <v>34</v>
      </c>
      <c r="B34" s="7">
        <v>2137</v>
      </c>
      <c r="C34" s="7" t="s">
        <v>37</v>
      </c>
      <c r="D34" s="7" t="s">
        <v>33</v>
      </c>
      <c r="E34" s="7"/>
      <c r="F34" s="7"/>
      <c r="G34" s="7"/>
      <c r="H34" s="7"/>
      <c r="I34" s="7">
        <v>156</v>
      </c>
      <c r="J34" s="7">
        <v>152</v>
      </c>
      <c r="K34" s="7">
        <v>188</v>
      </c>
      <c r="L34" s="7">
        <v>178</v>
      </c>
      <c r="M34" s="7">
        <v>160</v>
      </c>
      <c r="N34" s="7">
        <v>121</v>
      </c>
      <c r="O34" s="7"/>
      <c r="P34" s="7"/>
      <c r="Q34" s="7"/>
      <c r="R34" s="7">
        <v>159</v>
      </c>
      <c r="S34" s="7">
        <v>135</v>
      </c>
      <c r="T34" s="7">
        <v>223</v>
      </c>
      <c r="U34" s="7">
        <v>116</v>
      </c>
      <c r="V34" s="7">
        <v>112</v>
      </c>
      <c r="W34" s="7">
        <v>107</v>
      </c>
      <c r="X34" s="7">
        <v>123</v>
      </c>
      <c r="Y34" s="6">
        <f>SUM(E34:N34)</f>
        <v>955</v>
      </c>
      <c r="Z34" s="6">
        <f>SUM(O34:X34)</f>
        <v>975</v>
      </c>
      <c r="AA34" s="6">
        <f>SUM(E34:X34)</f>
        <v>1930</v>
      </c>
      <c r="AB34" s="6">
        <f>COUNT(E34:X34)</f>
        <v>13</v>
      </c>
      <c r="AC34" s="8">
        <f>(AA34/AB34)</f>
        <v>148.46153846153845</v>
      </c>
    </row>
    <row r="35" spans="1:29" ht="12.75">
      <c r="A35" s="6">
        <v>35</v>
      </c>
      <c r="B35" s="7">
        <v>3285</v>
      </c>
      <c r="C35" s="7" t="s">
        <v>47</v>
      </c>
      <c r="D35" s="7" t="s">
        <v>45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>
        <v>148</v>
      </c>
      <c r="Y35" s="6">
        <f>SUM(E35:N35)</f>
        <v>0</v>
      </c>
      <c r="Z35" s="6">
        <f>SUM(O35:X35)</f>
        <v>148</v>
      </c>
      <c r="AA35" s="6">
        <f>SUM(E35:X35)</f>
        <v>148</v>
      </c>
      <c r="AB35" s="6">
        <f>COUNT(E35:X35)</f>
        <v>1</v>
      </c>
      <c r="AC35" s="8">
        <f>(AA35/AB35)</f>
        <v>148</v>
      </c>
    </row>
    <row r="36" spans="1:29" ht="12.75">
      <c r="A36" s="6">
        <v>36</v>
      </c>
      <c r="B36" s="7">
        <v>3318</v>
      </c>
      <c r="C36" s="7" t="s">
        <v>54</v>
      </c>
      <c r="D36" s="10" t="s">
        <v>50</v>
      </c>
      <c r="E36" s="7">
        <v>179</v>
      </c>
      <c r="F36" s="7">
        <v>135</v>
      </c>
      <c r="G36" s="7">
        <v>135</v>
      </c>
      <c r="H36" s="7">
        <v>176</v>
      </c>
      <c r="I36" s="7"/>
      <c r="J36" s="7"/>
      <c r="K36" s="7">
        <v>125</v>
      </c>
      <c r="L36" s="7">
        <v>136</v>
      </c>
      <c r="M36" s="7">
        <v>133</v>
      </c>
      <c r="N36" s="7">
        <v>124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6">
        <f>SUM(E36:N36)</f>
        <v>1143</v>
      </c>
      <c r="Z36" s="6">
        <f>SUM(O36:X36)</f>
        <v>0</v>
      </c>
      <c r="AA36" s="6">
        <f>SUM(E36:X36)</f>
        <v>1143</v>
      </c>
      <c r="AB36" s="6">
        <f>COUNT(E36:X36)</f>
        <v>8</v>
      </c>
      <c r="AC36" s="8">
        <f>(AA36/AB36)</f>
        <v>142.875</v>
      </c>
    </row>
    <row r="37" spans="1:29" ht="12.75">
      <c r="A37" s="6">
        <v>37</v>
      </c>
      <c r="B37" s="7">
        <v>3382</v>
      </c>
      <c r="C37" s="7" t="s">
        <v>55</v>
      </c>
      <c r="D37" s="7" t="s">
        <v>50</v>
      </c>
      <c r="E37" s="7">
        <v>155</v>
      </c>
      <c r="F37" s="7">
        <v>179</v>
      </c>
      <c r="G37" s="7">
        <v>160</v>
      </c>
      <c r="H37" s="7">
        <v>126</v>
      </c>
      <c r="I37" s="7">
        <v>146</v>
      </c>
      <c r="J37" s="7">
        <v>135</v>
      </c>
      <c r="K37" s="7">
        <v>134</v>
      </c>
      <c r="L37" s="7">
        <v>132</v>
      </c>
      <c r="M37" s="7">
        <v>105</v>
      </c>
      <c r="N37" s="7">
        <v>152</v>
      </c>
      <c r="O37" s="7"/>
      <c r="P37" s="7"/>
      <c r="Q37" s="7">
        <v>126</v>
      </c>
      <c r="R37" s="7">
        <v>123</v>
      </c>
      <c r="S37" s="7">
        <v>195</v>
      </c>
      <c r="T37" s="7"/>
      <c r="U37" s="7">
        <v>88</v>
      </c>
      <c r="V37" s="7">
        <v>182</v>
      </c>
      <c r="W37" s="7">
        <v>152</v>
      </c>
      <c r="X37" s="7">
        <v>133</v>
      </c>
      <c r="Y37" s="6">
        <f>SUM(E37:N37)</f>
        <v>1424</v>
      </c>
      <c r="Z37" s="6">
        <f>SUM(O37:X37)</f>
        <v>999</v>
      </c>
      <c r="AA37" s="6">
        <f>SUM(E37:X37)</f>
        <v>2423</v>
      </c>
      <c r="AB37" s="6">
        <f>COUNT(E37:X37)</f>
        <v>17</v>
      </c>
      <c r="AC37" s="8">
        <f>(AA37/AB37)</f>
        <v>142.52941176470588</v>
      </c>
    </row>
    <row r="38" spans="1:29" ht="12.75">
      <c r="A38" s="6">
        <v>38</v>
      </c>
      <c r="B38" s="7">
        <v>3423</v>
      </c>
      <c r="C38" s="7" t="s">
        <v>66</v>
      </c>
      <c r="D38" s="7" t="s">
        <v>50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>
        <v>125</v>
      </c>
      <c r="T38" s="7">
        <v>160</v>
      </c>
      <c r="U38" s="7"/>
      <c r="V38" s="7"/>
      <c r="W38" s="7"/>
      <c r="X38" s="7">
        <v>109</v>
      </c>
      <c r="Y38" s="6">
        <f>SUM(E38:N38)</f>
        <v>0</v>
      </c>
      <c r="Z38" s="6">
        <f>SUM(O38:X38)</f>
        <v>394</v>
      </c>
      <c r="AA38" s="6">
        <f>SUM(E38:X38)</f>
        <v>394</v>
      </c>
      <c r="AB38" s="6">
        <f>COUNT(E38:X38)</f>
        <v>3</v>
      </c>
      <c r="AC38" s="8">
        <f>(AA38/AB38)</f>
        <v>131.33333333333334</v>
      </c>
    </row>
    <row r="39" spans="27:29" ht="12.75">
      <c r="AA39" s="12"/>
      <c r="AB39" s="12"/>
      <c r="AC39" s="13"/>
    </row>
    <row r="40" spans="27:29" ht="12.75">
      <c r="AA40" s="12"/>
      <c r="AB40" s="12"/>
      <c r="AC40" s="13"/>
    </row>
    <row r="41" spans="27:29" ht="12.75">
      <c r="AA41" s="12"/>
      <c r="AB41" s="12"/>
      <c r="AC41" s="13"/>
    </row>
    <row r="42" spans="27:29" ht="12.75">
      <c r="AA42" s="12"/>
      <c r="AB42" s="12"/>
      <c r="AC42" s="13"/>
    </row>
    <row r="43" spans="27:29" ht="12.75">
      <c r="AA43" s="12"/>
      <c r="AB43" s="12"/>
      <c r="AC43" s="13"/>
    </row>
    <row r="44" spans="27:29" ht="12.75">
      <c r="AA44" s="12"/>
      <c r="AB44" s="12"/>
      <c r="AC44" s="13"/>
    </row>
    <row r="45" spans="27:29" ht="12.75">
      <c r="AA45" s="12"/>
      <c r="AB45" s="12"/>
      <c r="AC45" s="13"/>
    </row>
    <row r="46" spans="27:29" ht="12.75">
      <c r="AA46" s="12"/>
      <c r="AB46" s="12"/>
      <c r="AC46" s="13"/>
    </row>
    <row r="47" spans="27:29" ht="12.75">
      <c r="AA47" s="12"/>
      <c r="AB47" s="12"/>
      <c r="AC47" s="13"/>
    </row>
    <row r="48" spans="27:29" ht="12.75">
      <c r="AA48" s="12"/>
      <c r="AB48" s="12"/>
      <c r="AC48" s="13"/>
    </row>
    <row r="49" spans="27:29" ht="12.75">
      <c r="AA49" s="12"/>
      <c r="AB49" s="12"/>
      <c r="AC49" s="13"/>
    </row>
    <row r="50" spans="27:29" ht="12.75">
      <c r="AA50" s="12"/>
      <c r="AB50" s="12"/>
      <c r="AC50" s="13"/>
    </row>
    <row r="51" spans="27:29" ht="12.75">
      <c r="AA51" s="12"/>
      <c r="AB51" s="12"/>
      <c r="AC51" s="13"/>
    </row>
    <row r="52" spans="27:29" ht="12.75">
      <c r="AA52" s="12"/>
      <c r="AB52" s="12"/>
      <c r="AC52" s="13"/>
    </row>
    <row r="53" spans="27:29" ht="12.75">
      <c r="AA53" s="12"/>
      <c r="AB53" s="12"/>
      <c r="AC53" s="13"/>
    </row>
    <row r="54" spans="27:29" ht="12.75">
      <c r="AA54" s="12"/>
      <c r="AB54" s="12"/>
      <c r="AC54" s="13"/>
    </row>
    <row r="55" spans="27:29" ht="12.75">
      <c r="AA55" s="12"/>
      <c r="AB55" s="12"/>
      <c r="AC55" s="13"/>
    </row>
    <row r="56" spans="27:29" ht="12.75">
      <c r="AA56" s="12"/>
      <c r="AB56" s="12"/>
      <c r="AC56" s="13"/>
    </row>
    <row r="57" spans="27:29" ht="12.75">
      <c r="AA57" s="12"/>
      <c r="AB57" s="12"/>
      <c r="AC57" s="13"/>
    </row>
    <row r="58" spans="1:29" ht="12.75">
      <c r="A58" s="14"/>
      <c r="B58" s="15"/>
      <c r="AA58" s="12"/>
      <c r="AB58" s="12"/>
      <c r="AC58" s="13"/>
    </row>
    <row r="59" spans="1:29" ht="12.75">
      <c r="A59" s="14"/>
      <c r="B59" s="15"/>
      <c r="AA59" s="12"/>
      <c r="AB59" s="12"/>
      <c r="AC59" s="13"/>
    </row>
    <row r="60" spans="1:29" ht="12.75">
      <c r="A60" s="14"/>
      <c r="B60" s="15"/>
      <c r="AA60" s="12"/>
      <c r="AB60" s="12"/>
      <c r="AC60" s="13"/>
    </row>
    <row r="61" spans="1:29" ht="12.75">
      <c r="A61" s="14"/>
      <c r="B61" s="15"/>
      <c r="AA61" s="12"/>
      <c r="AB61" s="12"/>
      <c r="AC61" s="13"/>
    </row>
    <row r="62" spans="1:29" ht="12.75">
      <c r="A62" s="14"/>
      <c r="B62" s="15"/>
      <c r="AA62" s="12"/>
      <c r="AB62" s="12"/>
      <c r="AC62" s="13"/>
    </row>
    <row r="63" spans="1:29" ht="12.75">
      <c r="A63" s="14"/>
      <c r="B63" s="15"/>
      <c r="AA63" s="12"/>
      <c r="AB63" s="12"/>
      <c r="AC63" s="13"/>
    </row>
    <row r="64" spans="1:29" ht="12.75">
      <c r="A64" s="14"/>
      <c r="B64" s="15"/>
      <c r="AA64" s="12"/>
      <c r="AB64" s="12"/>
      <c r="AC64" s="13"/>
    </row>
    <row r="65" spans="27:29" ht="12.75">
      <c r="AA65" s="12"/>
      <c r="AB65" s="12"/>
      <c r="AC65" s="13"/>
    </row>
    <row r="66" spans="27:29" ht="12.75">
      <c r="AA66" s="12"/>
      <c r="AB66" s="12"/>
      <c r="AC66" s="13"/>
    </row>
    <row r="67" spans="27:29" ht="12.75">
      <c r="AA67" s="12"/>
      <c r="AB67" s="12"/>
      <c r="AC67" s="13"/>
    </row>
    <row r="68" spans="27:29" ht="12.75">
      <c r="AA68" s="12"/>
      <c r="AB68" s="12"/>
      <c r="AC68" s="13"/>
    </row>
    <row r="69" spans="27:28" ht="12.75">
      <c r="AA69" s="12"/>
      <c r="AB69" s="12"/>
    </row>
    <row r="70" ht="12.75">
      <c r="AB70" s="12"/>
    </row>
    <row r="71" ht="12.75">
      <c r="AB71" s="12"/>
    </row>
    <row r="72" ht="12.75">
      <c r="AB72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portrait" paperSize="9" r:id="rId1"/>
  <headerFooter alignWithMargins="0">
    <oddHeader>&amp;C&amp;"Arial,Normal"&amp;16
LLIGA CATALANA DE BOWLING 2015-2016
2a DIVISIÓ MASCULINA - FINAL PERMANÈNCIA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2016-06-06T15:28:06Z</cp:lastPrinted>
  <dcterms:created xsi:type="dcterms:W3CDTF">1999-10-03T14:06:37Z</dcterms:created>
  <dcterms:modified xsi:type="dcterms:W3CDTF">2016-06-06T15:30:25Z</dcterms:modified>
  <cp:category/>
  <cp:version/>
  <cp:contentType/>
  <cp:contentStatus/>
</cp:coreProperties>
</file>